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9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<sst xmlns="http://schemas.openxmlformats.org/spreadsheetml/2006/main" count="90" uniqueCount="22">
  <si>
    <t>2024年1月---2024年12月生猪屠宰环节病死猪及不可食用产品省级以上财政补贴资金发放明细表</t>
  </si>
  <si>
    <t>序号</t>
  </si>
  <si>
    <t>2024年1月--12月</t>
  </si>
  <si>
    <t>总合计数量（头）</t>
  </si>
  <si>
    <t>屠宰占比</t>
  </si>
  <si>
    <t>不可食用产品补贴金额</t>
  </si>
  <si>
    <t>病死猪补贴</t>
  </si>
  <si>
    <t>总合计补贴金额（元）</t>
  </si>
  <si>
    <t>省级以上财政补贴资金应发金额（元）</t>
  </si>
  <si>
    <t>省级以上财政补贴资金实发金额（元）</t>
  </si>
  <si>
    <t>整猪头数</t>
  </si>
  <si>
    <t>吴长辉</t>
  </si>
  <si>
    <t>/</t>
  </si>
  <si>
    <t>黄文彬</t>
  </si>
  <si>
    <t>余新生</t>
  </si>
  <si>
    <t>何陆华</t>
  </si>
  <si>
    <t>肖宗文</t>
  </si>
  <si>
    <t>陈火荣</t>
  </si>
  <si>
    <t>黄华春</t>
  </si>
  <si>
    <t>陈文金</t>
  </si>
  <si>
    <t>乐丰</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</si>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</sst>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0.00_ "/>
    <numFmt numFmtId="178" formatCode="0_ "/>
  </numFmts>
  <fonts count="23">
    <font>
      <sz val="11"/>
      <color theme="1"/>
      <name val="宋体"/>
      <charset val="134"/>
      <scheme val="minor"/>
    </font>
    <font>
      <sz val="12"/>
      <name val="宋体"/>
      <charset val="134"/>
    </font>
    <font>
      <sz val="14"/>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pplyProtection="1">
      <alignment vertical="center"/>
      <protection locked="0"/>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176" fontId="1" fillId="0" borderId="0" xfId="0" applyNumberFormat="1" applyFont="1" applyFill="1" applyBorder="1" applyAlignment="1">
      <alignment vertical="center"/>
    </xf>
    <xf numFmtId="177" fontId="1" fillId="0" borderId="0" xfId="0" applyNumberFormat="1" applyFont="1" applyFill="1" applyBorder="1" applyAlignment="1">
      <alignment vertical="center"/>
    </xf>
    <xf numFmtId="0" fontId="2" fillId="0" borderId="0"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1" xfId="9" applyFont="1" applyBorder="1" applyAlignment="1">
      <alignment horizontal="center" vertical="center"/>
    </xf>
    <xf numFmtId="0" fontId="1" fillId="0" borderId="0" xfId="0" applyFont="1" applyFill="1" applyBorder="1" applyAlignment="1">
      <alignment horizontal="left" vertical="center"/>
    </xf>
    <xf numFmtId="176" fontId="2" fillId="0" borderId="0" xfId="0" applyNumberFormat="1" applyFont="1" applyFill="1" applyBorder="1" applyAlignment="1" applyProtection="1">
      <alignment horizontal="center" vertical="center"/>
      <protection locked="0"/>
    </xf>
    <xf numFmtId="0" fontId="1" fillId="0" borderId="1" xfId="0" applyNumberFormat="1" applyFont="1" applyFill="1" applyBorder="1" applyAlignment="1" applyProtection="1">
      <alignment horizontal="center" vertical="center" wrapText="1"/>
      <protection locked="0"/>
    </xf>
    <xf numFmtId="176" fontId="1" fillId="0" borderId="1" xfId="0" applyNumberFormat="1"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176" fontId="1" fillId="0" borderId="1" xfId="0" applyNumberFormat="1" applyFont="1" applyFill="1" applyBorder="1" applyAlignment="1">
      <alignment horizontal="center" vertical="center"/>
    </xf>
    <xf numFmtId="177" fontId="2" fillId="0" borderId="0" xfId="0" applyNumberFormat="1" applyFont="1" applyFill="1" applyBorder="1" applyAlignment="1" applyProtection="1">
      <alignment horizontal="center" vertical="center"/>
      <protection locked="0"/>
    </xf>
    <xf numFmtId="178" fontId="2" fillId="0" borderId="0" xfId="0" applyNumberFormat="1" applyFont="1" applyFill="1" applyBorder="1" applyAlignment="1" applyProtection="1">
      <alignment horizontal="center" vertical="center"/>
      <protection locked="0"/>
    </xf>
    <xf numFmtId="177" fontId="1" fillId="0" borderId="1" xfId="0" applyNumberFormat="1" applyFont="1" applyFill="1" applyBorder="1" applyAlignment="1" applyProtection="1">
      <alignment horizontal="center" vertical="center" wrapText="1"/>
      <protection locked="0"/>
    </xf>
    <xf numFmtId="178" fontId="1" fillId="0" borderId="4" xfId="0" applyNumberFormat="1" applyFont="1" applyFill="1" applyBorder="1" applyAlignment="1" applyProtection="1">
      <alignment horizontal="center" vertical="center" wrapText="1"/>
      <protection locked="0"/>
    </xf>
    <xf numFmtId="177" fontId="1" fillId="0" borderId="4"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178" fontId="1" fillId="0" borderId="1" xfId="0" applyNumberFormat="1" applyFont="1" applyFill="1" applyBorder="1" applyAlignment="1" applyProtection="1">
      <alignment horizontal="center" vertical="center" wrapText="1"/>
      <protection locked="0"/>
    </xf>
    <xf numFmtId="177"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1</xdr:row>
      <xdr:rowOff>0</xdr:rowOff>
    </xdr:from>
    <xdr:to>
      <xdr:col>2</xdr:col>
      <xdr:colOff>0</xdr:colOff>
      <xdr:row>2</xdr:row>
      <xdr:rowOff>68580</xdr:rowOff>
    </xdr:to>
    <xdr:cxnSp>
      <xdr:nvCxnSpPr>
        <xdr:cNvPr id="2" name="直接连接符 3"/>
        <xdr:cNvCxnSpPr/>
      </xdr:nvCxnSpPr>
      <xdr:spPr>
        <a:xfrm>
          <a:off x="390525" y="238125"/>
          <a:ext cx="571500" cy="24955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104140</xdr:colOff>
      <xdr:row>1</xdr:row>
      <xdr:rowOff>209550</xdr:rowOff>
    </xdr:from>
    <xdr:to>
      <xdr:col>1</xdr:col>
      <xdr:colOff>372110</xdr:colOff>
      <xdr:row>3</xdr:row>
      <xdr:rowOff>19050</xdr:rowOff>
    </xdr:to>
    <xdr:sp>
      <xdr:nvSpPr>
        <xdr:cNvPr id="3" name="文本框 2"/>
        <xdr:cNvSpPr txBox="1"/>
      </xdr:nvSpPr>
      <xdr:spPr>
        <a:xfrm>
          <a:off x="494665" y="419100"/>
          <a:ext cx="267970" cy="641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a:t>屠宰数量</a:t>
          </a:r>
          <a:endParaRPr lang="zh-CN" altLang="en-US" sz="1100"/>
        </a:p>
      </xdr:txBody>
    </xdr:sp>
    <xdr:clientData/>
  </xdr:twoCellAnchor>
  <xdr:twoCellAnchor>
    <xdr:from>
      <xdr:col>1</xdr:col>
      <xdr:colOff>9525</xdr:colOff>
      <xdr:row>1</xdr:row>
      <xdr:rowOff>18415</xdr:rowOff>
    </xdr:from>
    <xdr:to>
      <xdr:col>1</xdr:col>
      <xdr:colOff>219075</xdr:colOff>
      <xdr:row>3</xdr:row>
      <xdr:rowOff>0</xdr:rowOff>
    </xdr:to>
    <xdr:cxnSp>
      <xdr:nvCxnSpPr>
        <xdr:cNvPr id="4" name="直接连接符 3"/>
        <xdr:cNvCxnSpPr/>
      </xdr:nvCxnSpPr>
      <xdr:spPr>
        <a:xfrm>
          <a:off x="400050" y="256540"/>
          <a:ext cx="209550" cy="78486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752475</xdr:colOff>
      <xdr:row>1</xdr:row>
      <xdr:rowOff>76200</xdr:rowOff>
    </xdr:from>
    <xdr:to>
      <xdr:col>1</xdr:col>
      <xdr:colOff>971550</xdr:colOff>
      <xdr:row>1</xdr:row>
      <xdr:rowOff>219075</xdr:rowOff>
    </xdr:to>
    <xdr:sp>
      <xdr:nvSpPr>
        <xdr:cNvPr id="5" name="文本框 5"/>
        <xdr:cNvSpPr txBox="1"/>
      </xdr:nvSpPr>
      <xdr:spPr>
        <a:xfrm>
          <a:off x="962025" y="314325"/>
          <a:ext cx="0" cy="10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a:t>日期</a:t>
          </a:r>
          <a:endParaRPr lang="zh-CN" altLang="en-US" sz="1100"/>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5"/>
  <sheetViews>
    <sheetView tabSelected="1" workbookViewId="0">
      <selection activeCell="R16" sqref="R16"/>
    </sheetView>
  </sheetViews>
  <sheetFormatPr defaultColWidth="8.75" defaultRowHeight="14.25"/>
  <cols>
    <col min="1" max="1" width="5.125" style="2" customWidth="1"/>
    <col min="2" max="2" width="7.5" style="2" customWidth="1"/>
    <col min="3" max="14" width="5.5" style="3" customWidth="1"/>
    <col min="15" max="15" width="7.225" style="2" customWidth="1"/>
    <col min="16" max="16" width="10.275" style="4" customWidth="1"/>
    <col min="17" max="17" width="14.5" style="4" customWidth="1"/>
    <col min="18" max="18" width="14.25" style="5" customWidth="1"/>
    <col min="19" max="19" width="5.75" style="2" customWidth="1"/>
    <col min="20" max="20" width="14.125" style="2" customWidth="1"/>
    <col min="21" max="21" width="14.625" style="5" customWidth="1"/>
    <col min="22" max="22" width="10.4166666666667" style="2" customWidth="1"/>
    <col min="23" max="16384" width="8.75" style="2"/>
  </cols>
  <sheetData>
    <row r="1" s="1" customFormat="1" ht="18.75" spans="1:22">
      <c r="A1" s="6" t="s">
        <v>0</v>
      </c>
      <c r="B1" s="6"/>
      <c r="C1" s="6"/>
      <c r="D1" s="6"/>
      <c r="E1" s="6"/>
      <c r="F1" s="6"/>
      <c r="G1" s="6"/>
      <c r="H1" s="6"/>
      <c r="I1" s="6"/>
      <c r="J1" s="6"/>
      <c r="K1" s="6"/>
      <c r="L1" s="6"/>
      <c r="M1" s="6"/>
      <c r="N1" s="6"/>
      <c r="O1" s="6"/>
      <c r="P1" s="14"/>
      <c r="Q1" s="14"/>
      <c r="R1" s="19"/>
      <c r="S1" s="20"/>
      <c r="T1" s="6"/>
      <c r="U1" s="19"/>
      <c r="V1" s="6"/>
    </row>
    <row r="2" s="1" customFormat="1" spans="1:22">
      <c r="A2" s="7" t="s">
        <v>1</v>
      </c>
      <c r="B2" s="7"/>
      <c r="C2" s="8" t="s">
        <v>2</v>
      </c>
      <c r="D2" s="8"/>
      <c r="E2" s="8"/>
      <c r="F2" s="8"/>
      <c r="G2" s="8"/>
      <c r="H2" s="8"/>
      <c r="I2" s="8"/>
      <c r="J2" s="8"/>
      <c r="K2" s="8"/>
      <c r="L2" s="8"/>
      <c r="M2" s="8"/>
      <c r="N2" s="8"/>
      <c r="O2" s="15" t="s">
        <v>3</v>
      </c>
      <c r="P2" s="16" t="s">
        <v>4</v>
      </c>
      <c r="Q2" s="21" t="s">
        <v>5</v>
      </c>
      <c r="R2" s="21"/>
      <c r="S2" s="22" t="s">
        <v>6</v>
      </c>
      <c r="T2" s="22"/>
      <c r="U2" s="23"/>
      <c r="V2" s="24" t="s">
        <v>7</v>
      </c>
    </row>
    <row r="3" s="1" customFormat="1" ht="49" customHeight="1" spans="1:22">
      <c r="A3" s="7"/>
      <c r="B3" s="7"/>
      <c r="C3" s="7">
        <v>1</v>
      </c>
      <c r="D3" s="7">
        <v>2</v>
      </c>
      <c r="E3" s="7">
        <v>3</v>
      </c>
      <c r="F3" s="7">
        <v>4</v>
      </c>
      <c r="G3" s="7">
        <v>5</v>
      </c>
      <c r="H3" s="9">
        <v>6</v>
      </c>
      <c r="I3" s="7">
        <v>7</v>
      </c>
      <c r="J3" s="17">
        <v>8</v>
      </c>
      <c r="K3" s="17">
        <v>9</v>
      </c>
      <c r="L3" s="7">
        <v>10</v>
      </c>
      <c r="M3" s="7">
        <v>11</v>
      </c>
      <c r="N3" s="7">
        <v>12</v>
      </c>
      <c r="O3" s="15"/>
      <c r="P3" s="16"/>
      <c r="Q3" s="16" t="s">
        <v>8</v>
      </c>
      <c r="R3" s="21" t="s">
        <v>9</v>
      </c>
      <c r="S3" s="25" t="s">
        <v>10</v>
      </c>
      <c r="T3" s="16" t="s">
        <v>8</v>
      </c>
      <c r="U3" s="21" t="s">
        <v>9</v>
      </c>
      <c r="V3" s="24"/>
    </row>
    <row r="4" s="2" customFormat="1" spans="1:22">
      <c r="A4" s="10">
        <v>1</v>
      </c>
      <c r="B4" s="10" t="s">
        <v>11</v>
      </c>
      <c r="C4" s="10">
        <v>356</v>
      </c>
      <c r="D4" s="10">
        <v>259</v>
      </c>
      <c r="E4" s="10">
        <v>253</v>
      </c>
      <c r="F4" s="10">
        <v>229</v>
      </c>
      <c r="G4" s="10">
        <v>282</v>
      </c>
      <c r="H4" s="10" t="s">
        <v>12</v>
      </c>
      <c r="I4" s="10" t="s">
        <v>12</v>
      </c>
      <c r="J4" s="10" t="s">
        <v>12</v>
      </c>
      <c r="K4" s="10" t="s">
        <v>12</v>
      </c>
      <c r="L4" s="10" t="s">
        <v>12</v>
      </c>
      <c r="M4" s="10" t="s">
        <v>12</v>
      </c>
      <c r="N4" s="10" t="s">
        <v>12</v>
      </c>
      <c r="O4" s="10">
        <f t="shared" ref="O4:O13" si="0">SUM(C4:N4)</f>
        <v>1379</v>
      </c>
      <c r="P4" s="18">
        <f>O4/O13</f>
        <v>0.0458398431007546</v>
      </c>
      <c r="Q4" s="26">
        <v>1899.61</v>
      </c>
      <c r="R4" s="26">
        <f t="shared" ref="R4:R11" si="1">62200/62216*Q4</f>
        <v>1899.12148000514</v>
      </c>
      <c r="S4" s="27" t="s">
        <v>12</v>
      </c>
      <c r="T4" s="27" t="s">
        <v>12</v>
      </c>
      <c r="U4" s="27" t="s">
        <v>12</v>
      </c>
      <c r="V4" s="26">
        <f>R4</f>
        <v>1899.12148000514</v>
      </c>
    </row>
    <row r="5" s="2" customFormat="1" spans="1:22">
      <c r="A5" s="10">
        <v>2</v>
      </c>
      <c r="B5" s="10" t="s">
        <v>13</v>
      </c>
      <c r="C5" s="10">
        <v>395</v>
      </c>
      <c r="D5" s="10">
        <v>245</v>
      </c>
      <c r="E5" s="10">
        <v>259</v>
      </c>
      <c r="F5" s="10">
        <v>292</v>
      </c>
      <c r="G5" s="10">
        <v>309</v>
      </c>
      <c r="H5" s="10" t="s">
        <v>12</v>
      </c>
      <c r="I5" s="10" t="s">
        <v>12</v>
      </c>
      <c r="J5" s="10" t="s">
        <v>12</v>
      </c>
      <c r="K5" s="10" t="s">
        <v>12</v>
      </c>
      <c r="L5" s="10" t="s">
        <v>12</v>
      </c>
      <c r="M5" s="10" t="s">
        <v>12</v>
      </c>
      <c r="N5" s="10" t="s">
        <v>12</v>
      </c>
      <c r="O5" s="10">
        <f t="shared" si="0"/>
        <v>1500</v>
      </c>
      <c r="P5" s="18">
        <f>O5/O13</f>
        <v>0.0498620483329455</v>
      </c>
      <c r="Q5" s="26">
        <v>2066.28</v>
      </c>
      <c r="R5" s="26">
        <f t="shared" si="1"/>
        <v>2065.74861771891</v>
      </c>
      <c r="S5" s="27" t="s">
        <v>12</v>
      </c>
      <c r="T5" s="27" t="s">
        <v>12</v>
      </c>
      <c r="U5" s="27" t="s">
        <v>12</v>
      </c>
      <c r="V5" s="26">
        <f>R5</f>
        <v>2065.74861771891</v>
      </c>
    </row>
    <row r="6" s="2" customFormat="1" spans="1:22">
      <c r="A6" s="10">
        <v>3</v>
      </c>
      <c r="B6" s="10" t="s">
        <v>14</v>
      </c>
      <c r="C6" s="10">
        <v>469</v>
      </c>
      <c r="D6" s="10">
        <v>273</v>
      </c>
      <c r="E6" s="10">
        <v>314</v>
      </c>
      <c r="F6" s="10">
        <v>352</v>
      </c>
      <c r="G6" s="10">
        <v>426</v>
      </c>
      <c r="H6" s="10" t="s">
        <v>12</v>
      </c>
      <c r="I6" s="10" t="s">
        <v>12</v>
      </c>
      <c r="J6" s="10" t="s">
        <v>12</v>
      </c>
      <c r="K6" s="10" t="s">
        <v>12</v>
      </c>
      <c r="L6" s="10" t="s">
        <v>12</v>
      </c>
      <c r="M6" s="10" t="s">
        <v>12</v>
      </c>
      <c r="N6" s="10" t="s">
        <v>12</v>
      </c>
      <c r="O6" s="10">
        <f t="shared" si="0"/>
        <v>1834</v>
      </c>
      <c r="P6" s="18">
        <f>O6/O13</f>
        <v>0.0609646644284147</v>
      </c>
      <c r="Q6" s="26">
        <v>2526.38</v>
      </c>
      <c r="R6" s="26">
        <f t="shared" si="1"/>
        <v>2525.73029445802</v>
      </c>
      <c r="S6" s="27">
        <v>3</v>
      </c>
      <c r="T6" s="10">
        <f t="shared" ref="T6:T12" si="2">S6*560</f>
        <v>1680</v>
      </c>
      <c r="U6" s="26">
        <v>1679.57</v>
      </c>
      <c r="V6" s="26">
        <f t="shared" ref="V6:V12" si="3">R6+U6</f>
        <v>4205.30029445802</v>
      </c>
    </row>
    <row r="7" s="2" customFormat="1" spans="1:22">
      <c r="A7" s="10">
        <v>4</v>
      </c>
      <c r="B7" s="10" t="s">
        <v>15</v>
      </c>
      <c r="C7" s="10">
        <v>426</v>
      </c>
      <c r="D7" s="10">
        <v>335</v>
      </c>
      <c r="E7" s="10">
        <v>324</v>
      </c>
      <c r="F7" s="10">
        <v>344</v>
      </c>
      <c r="G7" s="10">
        <v>418</v>
      </c>
      <c r="H7" s="10" t="s">
        <v>12</v>
      </c>
      <c r="I7" s="10" t="s">
        <v>12</v>
      </c>
      <c r="J7" s="10" t="s">
        <v>12</v>
      </c>
      <c r="K7" s="10" t="s">
        <v>12</v>
      </c>
      <c r="L7" s="10" t="s">
        <v>12</v>
      </c>
      <c r="M7" s="10" t="s">
        <v>12</v>
      </c>
      <c r="N7" s="10" t="s">
        <v>12</v>
      </c>
      <c r="O7" s="10">
        <f t="shared" si="0"/>
        <v>1847</v>
      </c>
      <c r="P7" s="18">
        <f>O7/O13</f>
        <v>0.0613968021806336</v>
      </c>
      <c r="Q7" s="26">
        <v>2544.28</v>
      </c>
      <c r="R7" s="26">
        <f t="shared" si="1"/>
        <v>2543.62569114054</v>
      </c>
      <c r="S7" s="27">
        <v>4</v>
      </c>
      <c r="T7" s="10">
        <f t="shared" si="2"/>
        <v>2240</v>
      </c>
      <c r="U7" s="26">
        <v>2239.42</v>
      </c>
      <c r="V7" s="26">
        <f t="shared" si="3"/>
        <v>4783.04569114054</v>
      </c>
    </row>
    <row r="8" s="2" customFormat="1" spans="1:22">
      <c r="A8" s="10">
        <v>5</v>
      </c>
      <c r="B8" s="10" t="s">
        <v>16</v>
      </c>
      <c r="C8" s="10">
        <v>823</v>
      </c>
      <c r="D8" s="10">
        <v>589</v>
      </c>
      <c r="E8" s="10">
        <v>580</v>
      </c>
      <c r="F8" s="10">
        <v>603</v>
      </c>
      <c r="G8" s="10">
        <v>667</v>
      </c>
      <c r="H8" s="10" t="s">
        <v>12</v>
      </c>
      <c r="I8" s="10" t="s">
        <v>12</v>
      </c>
      <c r="J8" s="10" t="s">
        <v>12</v>
      </c>
      <c r="K8" s="10" t="s">
        <v>12</v>
      </c>
      <c r="L8" s="10" t="s">
        <v>12</v>
      </c>
      <c r="M8" s="10" t="s">
        <v>12</v>
      </c>
      <c r="N8" s="10" t="s">
        <v>12</v>
      </c>
      <c r="O8" s="10">
        <f t="shared" si="0"/>
        <v>3262</v>
      </c>
      <c r="P8" s="18">
        <f>O8/O13</f>
        <v>0.108433334441379</v>
      </c>
      <c r="Q8" s="26">
        <v>4493.48</v>
      </c>
      <c r="R8" s="26">
        <f t="shared" si="1"/>
        <v>4492.3244181561</v>
      </c>
      <c r="S8" s="27">
        <v>6</v>
      </c>
      <c r="T8" s="10">
        <f t="shared" si="2"/>
        <v>3360</v>
      </c>
      <c r="U8" s="26">
        <v>3359.14</v>
      </c>
      <c r="V8" s="26">
        <f t="shared" si="3"/>
        <v>7851.4644181561</v>
      </c>
    </row>
    <row r="9" s="2" customFormat="1" spans="1:22">
      <c r="A9" s="10">
        <v>6</v>
      </c>
      <c r="B9" s="10" t="s">
        <v>17</v>
      </c>
      <c r="C9" s="10">
        <v>411</v>
      </c>
      <c r="D9" s="10">
        <v>213</v>
      </c>
      <c r="E9" s="10">
        <v>193</v>
      </c>
      <c r="F9" s="10">
        <v>175</v>
      </c>
      <c r="G9" s="11">
        <v>113</v>
      </c>
      <c r="H9" s="10" t="s">
        <v>12</v>
      </c>
      <c r="I9" s="10" t="s">
        <v>12</v>
      </c>
      <c r="J9" s="10" t="s">
        <v>12</v>
      </c>
      <c r="K9" s="10" t="s">
        <v>12</v>
      </c>
      <c r="L9" s="10" t="s">
        <v>12</v>
      </c>
      <c r="M9" s="10" t="s">
        <v>12</v>
      </c>
      <c r="N9" s="10" t="s">
        <v>12</v>
      </c>
      <c r="O9" s="10">
        <f t="shared" si="0"/>
        <v>1105</v>
      </c>
      <c r="P9" s="18">
        <f>O9/O13</f>
        <v>0.0367317089386032</v>
      </c>
      <c r="Q9" s="26">
        <v>1522.16</v>
      </c>
      <c r="R9" s="26">
        <f t="shared" si="1"/>
        <v>1521.7685482834</v>
      </c>
      <c r="S9" s="27">
        <v>1</v>
      </c>
      <c r="T9" s="10">
        <f t="shared" si="2"/>
        <v>560</v>
      </c>
      <c r="U9" s="26">
        <v>559.86</v>
      </c>
      <c r="V9" s="26">
        <f t="shared" si="3"/>
        <v>2081.6285482834</v>
      </c>
    </row>
    <row r="10" s="2" customFormat="1" spans="1:22">
      <c r="A10" s="10">
        <v>7</v>
      </c>
      <c r="B10" s="10" t="s">
        <v>18</v>
      </c>
      <c r="C10" s="10">
        <v>385</v>
      </c>
      <c r="D10" s="10">
        <v>279</v>
      </c>
      <c r="E10" s="10">
        <v>265</v>
      </c>
      <c r="F10" s="10">
        <v>286</v>
      </c>
      <c r="G10" s="10">
        <v>298</v>
      </c>
      <c r="H10" s="10" t="s">
        <v>12</v>
      </c>
      <c r="I10" s="10" t="s">
        <v>12</v>
      </c>
      <c r="J10" s="10" t="s">
        <v>12</v>
      </c>
      <c r="K10" s="10" t="s">
        <v>12</v>
      </c>
      <c r="L10" s="10" t="s">
        <v>12</v>
      </c>
      <c r="M10" s="10" t="s">
        <v>12</v>
      </c>
      <c r="N10" s="10" t="s">
        <v>12</v>
      </c>
      <c r="O10" s="10">
        <f t="shared" si="0"/>
        <v>1513</v>
      </c>
      <c r="P10" s="18">
        <f>O10/O13</f>
        <v>0.0502941860851644</v>
      </c>
      <c r="Q10" s="26">
        <v>2084.19</v>
      </c>
      <c r="R10" s="26">
        <f t="shared" si="1"/>
        <v>2083.65401182975</v>
      </c>
      <c r="S10" s="27">
        <v>1</v>
      </c>
      <c r="T10" s="10">
        <f t="shared" si="2"/>
        <v>560</v>
      </c>
      <c r="U10" s="26">
        <v>559.86</v>
      </c>
      <c r="V10" s="26">
        <f t="shared" si="3"/>
        <v>2643.51401182975</v>
      </c>
    </row>
    <row r="11" s="2" customFormat="1" spans="1:22">
      <c r="A11" s="10">
        <v>8</v>
      </c>
      <c r="B11" s="10" t="s">
        <v>19</v>
      </c>
      <c r="C11" s="10">
        <v>445</v>
      </c>
      <c r="D11" s="10">
        <v>339</v>
      </c>
      <c r="E11" s="10">
        <v>452</v>
      </c>
      <c r="F11" s="10">
        <v>448</v>
      </c>
      <c r="G11" s="10">
        <v>499</v>
      </c>
      <c r="H11" s="10" t="s">
        <v>12</v>
      </c>
      <c r="I11" s="10" t="s">
        <v>12</v>
      </c>
      <c r="J11" s="10" t="s">
        <v>12</v>
      </c>
      <c r="K11" s="10" t="s">
        <v>12</v>
      </c>
      <c r="L11" s="10" t="s">
        <v>12</v>
      </c>
      <c r="M11" s="10" t="s">
        <v>12</v>
      </c>
      <c r="N11" s="10" t="s">
        <v>12</v>
      </c>
      <c r="O11" s="10">
        <f t="shared" si="0"/>
        <v>2183</v>
      </c>
      <c r="P11" s="18">
        <f>O11/O13</f>
        <v>0.0725659010072134</v>
      </c>
      <c r="Q11" s="26">
        <v>3007.13</v>
      </c>
      <c r="R11" s="26">
        <f t="shared" si="1"/>
        <v>3006.35666066607</v>
      </c>
      <c r="S11" s="27">
        <v>2</v>
      </c>
      <c r="T11" s="10">
        <f t="shared" si="2"/>
        <v>1120</v>
      </c>
      <c r="U11" s="26">
        <v>1119.71</v>
      </c>
      <c r="V11" s="26">
        <f t="shared" si="3"/>
        <v>4126.06666066607</v>
      </c>
    </row>
    <row r="12" s="2" customFormat="1" spans="1:22">
      <c r="A12" s="10">
        <v>9</v>
      </c>
      <c r="B12" s="10" t="s">
        <v>20</v>
      </c>
      <c r="C12" s="10" t="s">
        <v>12</v>
      </c>
      <c r="D12" s="10" t="s">
        <v>12</v>
      </c>
      <c r="E12" s="10" t="s">
        <v>12</v>
      </c>
      <c r="F12" s="10" t="s">
        <v>12</v>
      </c>
      <c r="G12" s="10" t="s">
        <v>12</v>
      </c>
      <c r="H12" s="12">
        <v>2167</v>
      </c>
      <c r="I12" s="10">
        <v>1712</v>
      </c>
      <c r="J12" s="12">
        <v>1843</v>
      </c>
      <c r="K12" s="12">
        <v>2048</v>
      </c>
      <c r="L12" s="12">
        <v>2296</v>
      </c>
      <c r="M12" s="12">
        <v>2371</v>
      </c>
      <c r="N12" s="12">
        <v>3023</v>
      </c>
      <c r="O12" s="10">
        <f t="shared" si="0"/>
        <v>15460</v>
      </c>
      <c r="P12" s="18">
        <f>O12/O13</f>
        <v>0.513911511484892</v>
      </c>
      <c r="Q12" s="26">
        <v>21296.49</v>
      </c>
      <c r="R12" s="26">
        <v>21291.02</v>
      </c>
      <c r="S12" s="27">
        <v>10</v>
      </c>
      <c r="T12" s="10">
        <f t="shared" si="2"/>
        <v>5600</v>
      </c>
      <c r="U12" s="26">
        <v>5598.56</v>
      </c>
      <c r="V12" s="26">
        <f t="shared" si="3"/>
        <v>26889.58</v>
      </c>
    </row>
    <row r="13" s="2" customFormat="1" spans="1:22">
      <c r="A13" s="10"/>
      <c r="B13" s="10" t="s">
        <v>21</v>
      </c>
      <c r="C13" s="10">
        <f t="shared" ref="C13:N13" si="4">SUM(C4:C12)</f>
        <v>3710</v>
      </c>
      <c r="D13" s="10">
        <f t="shared" si="4"/>
        <v>2532</v>
      </c>
      <c r="E13" s="10">
        <f t="shared" si="4"/>
        <v>2640</v>
      </c>
      <c r="F13" s="10">
        <f t="shared" si="4"/>
        <v>2729</v>
      </c>
      <c r="G13" s="10">
        <f t="shared" si="4"/>
        <v>3012</v>
      </c>
      <c r="H13" s="10">
        <f t="shared" si="4"/>
        <v>2167</v>
      </c>
      <c r="I13" s="10">
        <f t="shared" si="4"/>
        <v>1712</v>
      </c>
      <c r="J13" s="10">
        <f t="shared" si="4"/>
        <v>1843</v>
      </c>
      <c r="K13" s="10">
        <f t="shared" si="4"/>
        <v>2048</v>
      </c>
      <c r="L13" s="10">
        <f t="shared" si="4"/>
        <v>2296</v>
      </c>
      <c r="M13" s="10">
        <f t="shared" si="4"/>
        <v>2371</v>
      </c>
      <c r="N13" s="10">
        <f t="shared" si="4"/>
        <v>3023</v>
      </c>
      <c r="O13" s="10">
        <f t="shared" si="0"/>
        <v>30083</v>
      </c>
      <c r="P13" s="18">
        <f t="shared" ref="P13:T13" si="5">SUM(P4:P12)</f>
        <v>1</v>
      </c>
      <c r="Q13" s="26">
        <v>41440</v>
      </c>
      <c r="R13" s="26">
        <f t="shared" si="5"/>
        <v>41429.3497222579</v>
      </c>
      <c r="S13" s="27">
        <f t="shared" si="5"/>
        <v>27</v>
      </c>
      <c r="T13" s="27">
        <f t="shared" si="5"/>
        <v>15120</v>
      </c>
      <c r="U13" s="26">
        <f>SUM(U6:U12)</f>
        <v>15116.12</v>
      </c>
      <c r="V13" s="26">
        <f>SUM(V4:V12)</f>
        <v>56545.4697222579</v>
      </c>
    </row>
    <row r="14" s="2" customFormat="1" spans="1:21">
      <c r="A14" s="13"/>
      <c r="B14" s="13"/>
      <c r="C14" s="13"/>
      <c r="D14" s="13"/>
      <c r="E14" s="13"/>
      <c r="F14" s="13"/>
      <c r="G14" s="13"/>
      <c r="H14" s="13"/>
      <c r="I14" s="13"/>
      <c r="J14" s="13"/>
      <c r="K14" s="13"/>
      <c r="L14" s="13"/>
      <c r="M14" s="13"/>
      <c r="N14" s="13"/>
      <c r="O14" s="13"/>
      <c r="P14" s="4"/>
      <c r="Q14" s="4"/>
      <c r="R14" s="5"/>
      <c r="U14" s="5"/>
    </row>
    <row r="15" s="2" customFormat="1" spans="1:21">
      <c r="A15" s="13"/>
      <c r="B15" s="13"/>
      <c r="C15" s="13"/>
      <c r="D15" s="13"/>
      <c r="E15" s="13"/>
      <c r="F15" s="13"/>
      <c r="G15" s="13"/>
      <c r="H15" s="13"/>
      <c r="I15" s="13"/>
      <c r="J15" s="13"/>
      <c r="K15" s="13"/>
      <c r="L15" s="13"/>
      <c r="M15" s="13"/>
      <c r="N15" s="13"/>
      <c r="O15" s="13"/>
      <c r="P15" s="4"/>
      <c r="Q15" s="4"/>
      <c r="R15" s="5"/>
      <c r="U15" s="5"/>
    </row>
  </sheetData>
  <mergeCells count="10">
    <mergeCell ref="A1:V1"/>
    <mergeCell ref="C2:N2"/>
    <mergeCell ref="Q2:R2"/>
    <mergeCell ref="S2:U2"/>
    <mergeCell ref="A2:A3"/>
    <mergeCell ref="B2:B3"/>
    <mergeCell ref="O2:O3"/>
    <mergeCell ref="P2:P3"/>
    <mergeCell ref="V2:V3"/>
    <mergeCell ref="A14:O15"/>
  </mergeCells>
  <pageMargins left="0.75" right="0.75" top="1" bottom="1" header="0.5" footer="0.5"/>
  <pageSetup paperSize="9" scale="78" orientation="landscape"/>
  <headerFooter/>
  <ignoredErrors>
    <ignoredError sqref="O13 U13" formula="1"/>
  </ignoredError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asd11</dc:creator>
  <cp:lastModifiedBy>WPS_1729740909</cp:lastModifiedBy>
  <dcterms:created xsi:type="dcterms:W3CDTF">2025-04-28T07:00:00Z</dcterms:created>
  <dcterms:modified xsi:type="dcterms:W3CDTF">2025-05-19T03:33:49Z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E470445C7E494B949664338ACB485A5C_11</vt:lpwstr>
  </property>
  <property fmtid="{D5CDD505-2E9C-101B-9397-08002B2CF9AE}" pid="3" name="KSOProductBuildVer">
    <vt:lpwstr>2052-12.1.0.18912</vt:lpwstr>
  </property>
</Properties>
</file>