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<sst xmlns="http://schemas.openxmlformats.org/spreadsheetml/2006/main" count="110" uniqueCount="68">
  <si>
    <t>序号</t>
  </si>
  <si>
    <t>吴冉</t>
  </si>
  <si>
    <t>杨金友</t>
  </si>
  <si>
    <t>汤兆武</t>
  </si>
  <si>
    <t>赖观仔</t>
  </si>
  <si>
    <t>徐浙文</t>
  </si>
  <si>
    <t>黄勇</t>
  </si>
  <si>
    <t>杨水才</t>
  </si>
  <si>
    <t>杨冬南</t>
  </si>
  <si>
    <t>余财生</t>
  </si>
  <si>
    <t>蓝樟秀金</t>
  </si>
  <si>
    <t>谢李琴</t>
  </si>
  <si>
    <t>曾惠星</t>
  </si>
  <si>
    <t>黄金銮</t>
  </si>
  <si>
    <t>李锦华</t>
  </si>
  <si>
    <t>肖杰</t>
  </si>
  <si>
    <t>李宜樟</t>
  </si>
  <si>
    <t>余长梅</t>
  </si>
  <si>
    <t>谢月华</t>
  </si>
  <si>
    <t>曹光平</t>
  </si>
  <si>
    <t>兰开平</t>
  </si>
  <si>
    <t>李璐华</t>
  </si>
  <si>
    <t>廖筱梅</t>
  </si>
  <si>
    <t>范玉珍</t>
  </si>
  <si>
    <t>徐观兰</t>
  </si>
  <si>
    <t>姓名</t>
  </si>
  <si>
    <t>身份证号码</t>
  </si>
  <si>
    <t>养老</t>
  </si>
  <si>
    <t>医疗</t>
  </si>
  <si>
    <t>失业</t>
  </si>
  <si>
    <t>基数</t>
  </si>
  <si>
    <t>月份</t>
  </si>
  <si>
    <t>补贴</t>
  </si>
  <si>
    <t>3180/3578</t>
  </si>
  <si>
    <t>合计</t>
  </si>
  <si>
    <t>合计</t>
  </si>
  <si>
    <t>吴玉琴</t>
  </si>
  <si>
    <t>吴清红</t>
  </si>
  <si>
    <t>2018年企业吸纳就业困难人员享受社会保险补贴花名册</t>
  </si>
  <si>
    <t>用人单位</t>
  </si>
  <si>
    <t>福建腾荣达制浆有限公司</t>
  </si>
  <si>
    <t>福建永辉超市将乐东门店</t>
  </si>
  <si>
    <t>3504211978*******9</t>
  </si>
  <si>
    <t>3504281963*******0</t>
  </si>
  <si>
    <t>3504281964*******8</t>
  </si>
  <si>
    <t>3504281964*******5</t>
  </si>
  <si>
    <t>3504281968*******7</t>
  </si>
  <si>
    <t>3504281968*******0</t>
  </si>
  <si>
    <t>3504281965*******7</t>
  </si>
  <si>
    <t>3504281967*******6</t>
  </si>
  <si>
    <t>3504281970*******2</t>
  </si>
  <si>
    <t>3526221971*******9</t>
  </si>
  <si>
    <t>3504281975*******2</t>
  </si>
  <si>
    <t>3504281976*******7</t>
  </si>
  <si>
    <t>3504281975*******8</t>
  </si>
  <si>
    <t>3504281989*******9</t>
  </si>
  <si>
    <t>3504281990*******5</t>
  </si>
  <si>
    <t>3504281966*******7</t>
  </si>
  <si>
    <t>3504281979*******2</t>
  </si>
  <si>
    <t>3521021975*******X</t>
  </si>
  <si>
    <t>3504281983*******0</t>
  </si>
  <si>
    <t>3504281988*******3</t>
  </si>
  <si>
    <t>3504281970*******0</t>
  </si>
  <si>
    <t>3504281975*******3</t>
  </si>
  <si>
    <t>3504281974*******3</t>
  </si>
  <si>
    <t>3504281976*******1</t>
  </si>
  <si>
    <t>3504281976*******0</t>
  </si>
  <si>
    <t>公示单位：将乐县劳动就业服务中心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</si>
</sst>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2" sqref="D12"/>
    </sheetView>
  </sheetViews>
  <sheetFormatPr defaultColWidth="9.00390625" defaultRowHeight="18" customHeight="1"/>
  <cols>
    <col min="1" max="1" width="3.25390625" style="1" customWidth="1"/>
    <col min="2" max="2" width="7.125" style="1" customWidth="1"/>
    <col min="3" max="3" width="19.75390625" style="2" customWidth="1"/>
    <col min="4" max="4" width="22.875" style="1" customWidth="1"/>
    <col min="5" max="6" width="5.375" style="1" bestFit="1" customWidth="1"/>
    <col min="7" max="7" width="6.375" style="1" bestFit="1" customWidth="1"/>
    <col min="8" max="8" width="10.375" style="1" bestFit="1" customWidth="1"/>
    <col min="9" max="9" width="5.375" style="1" bestFit="1" customWidth="1"/>
    <col min="10" max="10" width="9.375" style="1" bestFit="1" customWidth="1"/>
    <col min="11" max="13" width="8.75390625" style="1" customWidth="1"/>
    <col min="14" max="14" width="10.375" style="1" bestFit="1" customWidth="1"/>
    <col min="15" max="16384" width="8.75390625" style="1" customWidth="1"/>
  </cols>
  <sheetData>
    <row r="1" spans="1:14" ht="18" customHeight="1">
      <c r="A1" s="8" t="s">
        <v>38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8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4" ht="18" customHeight="1">
      <c r="A3" s="13" t="s">
        <v>67</v>
      </c>
      <c r="B3" s="13"/>
      <c r="C3" s="13"/>
      <c r="D3" s="13"/>
    </row>
    <row r="4" spans="1:14" s="7" customFormat="1" ht="18" customHeight="1">
      <c r="A4" s="11" t="s">
        <v>0</v>
      </c>
      <c r="B4" s="11" t="s">
        <v>25</v>
      </c>
      <c r="C4" s="12" t="s">
        <v>26</v>
      </c>
      <c r="D4" s="9" t="s">
        <v>39</v>
      </c>
      <c r="E4" s="11" t="s">
        <v>27</v>
      </c>
      <c r="F4" s="11"/>
      <c r="G4" s="11"/>
      <c r="H4" s="11" t="s">
        <v>28</v>
      </c>
      <c r="I4" s="11"/>
      <c r="J4" s="11"/>
      <c r="K4" s="11" t="s">
        <v>29</v>
      </c>
      <c r="L4" s="11"/>
      <c r="M4" s="11"/>
      <c r="N4" s="11" t="s">
        <v>34</v>
      </c>
    </row>
    <row r="5" spans="1:14" s="7" customFormat="1" ht="18" customHeight="1">
      <c r="A5" s="11"/>
      <c r="B5" s="11"/>
      <c r="C5" s="12"/>
      <c r="D5" s="10"/>
      <c r="E5" s="6" t="s">
        <v>30</v>
      </c>
      <c r="F5" s="6" t="s">
        <v>31</v>
      </c>
      <c r="G5" s="6" t="s">
        <v>32</v>
      </c>
      <c r="H5" s="6" t="s">
        <v>30</v>
      </c>
      <c r="I5" s="6" t="s">
        <v>31</v>
      </c>
      <c r="J5" s="6" t="s">
        <v>32</v>
      </c>
      <c r="K5" s="6" t="s">
        <v>30</v>
      </c>
      <c r="L5" s="6" t="s">
        <v>31</v>
      </c>
      <c r="M5" s="6" t="s">
        <v>32</v>
      </c>
      <c r="N5" s="11"/>
    </row>
    <row r="6" spans="1:14" ht="18" customHeight="1">
      <c r="A6" s="3">
        <v>1</v>
      </c>
      <c r="B6" s="3" t="s">
        <v>1</v>
      </c>
      <c r="C6" s="4" t="s">
        <v>42</v>
      </c>
      <c r="D6" s="3" t="s">
        <v>40</v>
      </c>
      <c r="E6" s="3">
        <v>3000</v>
      </c>
      <c r="F6" s="3">
        <v>12</v>
      </c>
      <c r="G6" s="3">
        <f>E6*F6*0.18</f>
        <v>6480</v>
      </c>
      <c r="H6" s="3" t="s">
        <v>33</v>
      </c>
      <c r="I6" s="3">
        <v>12</v>
      </c>
      <c r="J6" s="3">
        <f>(3180*6+3578*6)*0.08</f>
        <v>3243.84</v>
      </c>
      <c r="K6" s="3">
        <v>3000</v>
      </c>
      <c r="L6" s="3">
        <v>12</v>
      </c>
      <c r="M6" s="3">
        <f>K6*L6*0.005</f>
        <v>180</v>
      </c>
      <c r="N6" s="3">
        <f>G6+J6+M6</f>
        <v>9903.84</v>
      </c>
    </row>
    <row r="7" spans="1:14" ht="18" customHeight="1">
      <c r="A7" s="3">
        <v>2</v>
      </c>
      <c r="B7" s="3" t="s">
        <v>2</v>
      </c>
      <c r="C7" s="4" t="s">
        <v>43</v>
      </c>
      <c r="D7" s="3" t="s">
        <v>40</v>
      </c>
      <c r="E7" s="3">
        <v>2100</v>
      </c>
      <c r="F7" s="3">
        <v>12</v>
      </c>
      <c r="G7" s="3">
        <f>E7*F7*0.18</f>
        <v>4536</v>
      </c>
      <c r="H7" s="3" t="s">
        <v>33</v>
      </c>
      <c r="I7" s="3">
        <f>1+6</f>
        <v>7</v>
      </c>
      <c r="J7" s="3">
        <f>(3180*1+3578*6)*0.08</f>
        <v>1971.8400000000001</v>
      </c>
      <c r="K7" s="3">
        <v>2100</v>
      </c>
      <c r="L7" s="3">
        <v>12</v>
      </c>
      <c r="M7" s="3">
        <f aca="true" t="shared" si="0" ref="M7:M29">K7*L7*0.005</f>
        <v>126</v>
      </c>
      <c r="N7" s="3">
        <f aca="true" t="shared" si="1" ref="N7:N32">G7+J7+M7</f>
        <v>6633.84</v>
      </c>
    </row>
    <row r="8" spans="1:14" ht="18" customHeight="1">
      <c r="A8" s="3">
        <v>3</v>
      </c>
      <c r="B8" s="3" t="s">
        <v>3</v>
      </c>
      <c r="C8" s="4" t="s">
        <v>44</v>
      </c>
      <c r="D8" s="3" t="s">
        <v>40</v>
      </c>
      <c r="E8" s="3">
        <v>2100</v>
      </c>
      <c r="F8" s="3">
        <v>7</v>
      </c>
      <c r="G8" s="3">
        <f aca="true" t="shared" si="2" ref="G8:G15">E8*F8*0.18</f>
        <v>2646</v>
      </c>
      <c r="H8" s="3" t="s">
        <v>33</v>
      </c>
      <c r="I8" s="3"/>
      <c r="J8" s="3"/>
      <c r="K8" s="3">
        <v>2100</v>
      </c>
      <c r="L8" s="3">
        <v>7</v>
      </c>
      <c r="M8" s="3">
        <f t="shared" si="0"/>
        <v>73.5</v>
      </c>
      <c r="N8" s="3">
        <f t="shared" si="1"/>
        <v>2719.5</v>
      </c>
    </row>
    <row r="9" spans="1:14" ht="18" customHeight="1">
      <c r="A9" s="3">
        <v>4</v>
      </c>
      <c r="B9" s="3" t="s">
        <v>4</v>
      </c>
      <c r="C9" s="4" t="s">
        <v>45</v>
      </c>
      <c r="D9" s="3" t="s">
        <v>40</v>
      </c>
      <c r="E9" s="3">
        <v>2100</v>
      </c>
      <c r="F9" s="3">
        <v>7</v>
      </c>
      <c r="G9" s="3">
        <f t="shared" si="2"/>
        <v>2646</v>
      </c>
      <c r="H9" s="3">
        <v>3578</v>
      </c>
      <c r="I9" s="3">
        <v>6</v>
      </c>
      <c r="J9" s="3">
        <f>3578*6*0.08</f>
        <v>1717.44</v>
      </c>
      <c r="K9" s="3">
        <v>2100</v>
      </c>
      <c r="L9" s="3">
        <v>7</v>
      </c>
      <c r="M9" s="3">
        <f t="shared" si="0"/>
        <v>73.5</v>
      </c>
      <c r="N9" s="3">
        <f t="shared" si="1"/>
        <v>4436.9400000000005</v>
      </c>
    </row>
    <row r="10" spans="1:14" ht="18" customHeight="1">
      <c r="A10" s="3">
        <v>5</v>
      </c>
      <c r="B10" s="3" t="s">
        <v>5</v>
      </c>
      <c r="C10" s="4" t="s">
        <v>46</v>
      </c>
      <c r="D10" s="3" t="s">
        <v>40</v>
      </c>
      <c r="E10" s="3">
        <v>2100</v>
      </c>
      <c r="F10" s="3">
        <v>12</v>
      </c>
      <c r="G10" s="3">
        <f t="shared" si="2"/>
        <v>4536</v>
      </c>
      <c r="H10" s="3" t="s">
        <v>33</v>
      </c>
      <c r="I10" s="3">
        <v>12</v>
      </c>
      <c r="J10" s="3">
        <f>(3180*6+3578*6)*0.08</f>
        <v>3243.84</v>
      </c>
      <c r="K10" s="3">
        <v>2100</v>
      </c>
      <c r="L10" s="3">
        <v>12</v>
      </c>
      <c r="M10" s="3">
        <f t="shared" si="0"/>
        <v>126</v>
      </c>
      <c r="N10" s="3">
        <f t="shared" si="1"/>
        <v>7905.84</v>
      </c>
    </row>
    <row r="11" spans="1:14" ht="18" customHeight="1">
      <c r="A11" s="3">
        <v>6</v>
      </c>
      <c r="B11" s="3" t="s">
        <v>6</v>
      </c>
      <c r="C11" s="4" t="s">
        <v>47</v>
      </c>
      <c r="D11" s="3" t="s">
        <v>40</v>
      </c>
      <c r="E11" s="3">
        <v>2100</v>
      </c>
      <c r="F11" s="3">
        <v>12</v>
      </c>
      <c r="G11" s="3">
        <f t="shared" si="2"/>
        <v>4536</v>
      </c>
      <c r="H11" s="3" t="s">
        <v>33</v>
      </c>
      <c r="I11" s="3">
        <v>12</v>
      </c>
      <c r="J11" s="3">
        <f>(3180*6+3578*6)*0.08</f>
        <v>3243.84</v>
      </c>
      <c r="K11" s="3">
        <v>2100</v>
      </c>
      <c r="L11" s="3">
        <v>12</v>
      </c>
      <c r="M11" s="3">
        <f t="shared" si="0"/>
        <v>126</v>
      </c>
      <c r="N11" s="3">
        <f t="shared" si="1"/>
        <v>7905.84</v>
      </c>
    </row>
    <row r="12" spans="1:14" ht="18" customHeight="1">
      <c r="A12" s="3">
        <v>7</v>
      </c>
      <c r="B12" s="3" t="s">
        <v>7</v>
      </c>
      <c r="C12" s="4" t="s">
        <v>48</v>
      </c>
      <c r="D12" s="3" t="s">
        <v>40</v>
      </c>
      <c r="E12" s="3">
        <v>2100</v>
      </c>
      <c r="F12" s="3">
        <v>10</v>
      </c>
      <c r="G12" s="3">
        <f t="shared" si="2"/>
        <v>3780</v>
      </c>
      <c r="H12" s="3" t="s">
        <v>33</v>
      </c>
      <c r="I12" s="3">
        <f>4+6</f>
        <v>10</v>
      </c>
      <c r="J12" s="3">
        <f>(3180*4+3578*6)*0.08</f>
        <v>2735.04</v>
      </c>
      <c r="K12" s="3">
        <v>2100</v>
      </c>
      <c r="L12" s="3">
        <v>10</v>
      </c>
      <c r="M12" s="3">
        <f t="shared" si="0"/>
        <v>105</v>
      </c>
      <c r="N12" s="3">
        <f t="shared" si="1"/>
        <v>6620.04</v>
      </c>
    </row>
    <row r="13" spans="1:14" ht="18" customHeight="1">
      <c r="A13" s="3">
        <v>8</v>
      </c>
      <c r="B13" s="3" t="s">
        <v>8</v>
      </c>
      <c r="C13" s="4" t="s">
        <v>49</v>
      </c>
      <c r="D13" s="3" t="s">
        <v>40</v>
      </c>
      <c r="E13" s="3">
        <v>2100</v>
      </c>
      <c r="F13" s="3">
        <v>12</v>
      </c>
      <c r="G13" s="3">
        <f t="shared" si="2"/>
        <v>4536</v>
      </c>
      <c r="H13" s="3"/>
      <c r="I13" s="3"/>
      <c r="J13" s="3"/>
      <c r="K13" s="3">
        <v>2100</v>
      </c>
      <c r="L13" s="3">
        <v>12</v>
      </c>
      <c r="M13" s="3">
        <f t="shared" si="0"/>
        <v>126</v>
      </c>
      <c r="N13" s="3">
        <f t="shared" si="1"/>
        <v>4662</v>
      </c>
    </row>
    <row r="14" spans="1:14" ht="18" customHeight="1">
      <c r="A14" s="3">
        <v>9</v>
      </c>
      <c r="B14" s="3" t="s">
        <v>9</v>
      </c>
      <c r="C14" s="4" t="s">
        <v>50</v>
      </c>
      <c r="D14" s="3" t="s">
        <v>40</v>
      </c>
      <c r="E14" s="3">
        <v>2100</v>
      </c>
      <c r="F14" s="3">
        <v>12</v>
      </c>
      <c r="G14" s="3">
        <f t="shared" si="2"/>
        <v>4536</v>
      </c>
      <c r="H14" s="3" t="s">
        <v>33</v>
      </c>
      <c r="I14" s="3">
        <v>12</v>
      </c>
      <c r="J14" s="3">
        <f>(3180*6+3578*6)*0.08</f>
        <v>3243.84</v>
      </c>
      <c r="K14" s="3">
        <v>2100</v>
      </c>
      <c r="L14" s="3">
        <v>12</v>
      </c>
      <c r="M14" s="3">
        <f t="shared" si="0"/>
        <v>126</v>
      </c>
      <c r="N14" s="3">
        <f t="shared" si="1"/>
        <v>7905.84</v>
      </c>
    </row>
    <row r="15" spans="1:14" ht="18" customHeight="1">
      <c r="A15" s="3">
        <v>10</v>
      </c>
      <c r="B15" s="3" t="s">
        <v>10</v>
      </c>
      <c r="C15" s="4" t="s">
        <v>51</v>
      </c>
      <c r="D15" s="3" t="s">
        <v>40</v>
      </c>
      <c r="E15" s="3">
        <v>2100</v>
      </c>
      <c r="F15" s="3">
        <v>12</v>
      </c>
      <c r="G15" s="3">
        <f t="shared" si="2"/>
        <v>4536</v>
      </c>
      <c r="H15" s="3"/>
      <c r="I15" s="3"/>
      <c r="J15" s="3"/>
      <c r="K15" s="3">
        <v>2100</v>
      </c>
      <c r="L15" s="3">
        <v>12</v>
      </c>
      <c r="M15" s="3">
        <f t="shared" si="0"/>
        <v>126</v>
      </c>
      <c r="N15" s="3">
        <f t="shared" si="1"/>
        <v>4662</v>
      </c>
    </row>
    <row r="16" spans="1:14" ht="18" customHeight="1">
      <c r="A16" s="3">
        <v>11</v>
      </c>
      <c r="B16" s="3" t="s">
        <v>11</v>
      </c>
      <c r="C16" s="4" t="s">
        <v>52</v>
      </c>
      <c r="D16" s="3" t="s">
        <v>40</v>
      </c>
      <c r="E16" s="3">
        <v>2100</v>
      </c>
      <c r="F16" s="3">
        <v>12</v>
      </c>
      <c r="G16" s="3">
        <f aca="true" t="shared" si="3" ref="G16:G29">E16*F16*0.18</f>
        <v>4536</v>
      </c>
      <c r="H16" s="3" t="s">
        <v>33</v>
      </c>
      <c r="I16" s="3">
        <v>12</v>
      </c>
      <c r="J16" s="3">
        <f>(3180*6+3578*6)*0.08</f>
        <v>3243.84</v>
      </c>
      <c r="K16" s="3">
        <v>2100</v>
      </c>
      <c r="L16" s="3">
        <v>12</v>
      </c>
      <c r="M16" s="3">
        <f t="shared" si="0"/>
        <v>126</v>
      </c>
      <c r="N16" s="3">
        <f t="shared" si="1"/>
        <v>7905.84</v>
      </c>
    </row>
    <row r="17" spans="1:14" ht="18" customHeight="1">
      <c r="A17" s="3">
        <v>12</v>
      </c>
      <c r="B17" s="3" t="s">
        <v>12</v>
      </c>
      <c r="C17" s="4" t="s">
        <v>53</v>
      </c>
      <c r="D17" s="3" t="s">
        <v>40</v>
      </c>
      <c r="E17" s="3">
        <v>2100</v>
      </c>
      <c r="F17" s="3">
        <v>12</v>
      </c>
      <c r="G17" s="3">
        <f t="shared" si="3"/>
        <v>4536</v>
      </c>
      <c r="H17" s="3"/>
      <c r="I17" s="3"/>
      <c r="J17" s="3"/>
      <c r="K17" s="3">
        <v>2100</v>
      </c>
      <c r="L17" s="3">
        <v>12</v>
      </c>
      <c r="M17" s="3">
        <f t="shared" si="0"/>
        <v>126</v>
      </c>
      <c r="N17" s="3">
        <f t="shared" si="1"/>
        <v>4662</v>
      </c>
    </row>
    <row r="18" spans="1:14" ht="18" customHeight="1">
      <c r="A18" s="3">
        <v>13</v>
      </c>
      <c r="B18" s="3" t="s">
        <v>13</v>
      </c>
      <c r="C18" s="4" t="s">
        <v>54</v>
      </c>
      <c r="D18" s="3" t="s">
        <v>40</v>
      </c>
      <c r="E18" s="3">
        <v>2100</v>
      </c>
      <c r="F18" s="3">
        <v>12</v>
      </c>
      <c r="G18" s="3">
        <f t="shared" si="3"/>
        <v>4536</v>
      </c>
      <c r="H18" s="3" t="s">
        <v>33</v>
      </c>
      <c r="I18" s="3">
        <f>4+6</f>
        <v>10</v>
      </c>
      <c r="J18" s="3">
        <f>(3180*4+3578*6)*0.08</f>
        <v>2735.04</v>
      </c>
      <c r="K18" s="3">
        <v>2100</v>
      </c>
      <c r="L18" s="3">
        <v>12</v>
      </c>
      <c r="M18" s="3">
        <f t="shared" si="0"/>
        <v>126</v>
      </c>
      <c r="N18" s="3">
        <f t="shared" si="1"/>
        <v>7397.04</v>
      </c>
    </row>
    <row r="19" spans="1:14" ht="18" customHeight="1">
      <c r="A19" s="3">
        <v>14</v>
      </c>
      <c r="B19" s="3" t="s">
        <v>14</v>
      </c>
      <c r="C19" s="4" t="s">
        <v>55</v>
      </c>
      <c r="D19" s="3" t="s">
        <v>40</v>
      </c>
      <c r="E19" s="3">
        <v>2100</v>
      </c>
      <c r="F19" s="3">
        <v>6</v>
      </c>
      <c r="G19" s="3">
        <f t="shared" si="3"/>
        <v>2268</v>
      </c>
      <c r="H19" s="3">
        <v>3578</v>
      </c>
      <c r="I19" s="3">
        <v>6</v>
      </c>
      <c r="J19" s="3">
        <f>3578*6*0.08</f>
        <v>1717.44</v>
      </c>
      <c r="K19" s="3">
        <v>2100</v>
      </c>
      <c r="L19" s="3">
        <v>6</v>
      </c>
      <c r="M19" s="3">
        <f t="shared" si="0"/>
        <v>63</v>
      </c>
      <c r="N19" s="3">
        <f t="shared" si="1"/>
        <v>4048.44</v>
      </c>
    </row>
    <row r="20" spans="1:14" ht="18" customHeight="1">
      <c r="A20" s="3">
        <v>15</v>
      </c>
      <c r="B20" s="3" t="s">
        <v>15</v>
      </c>
      <c r="C20" s="4" t="s">
        <v>56</v>
      </c>
      <c r="D20" s="3" t="s">
        <v>40</v>
      </c>
      <c r="E20" s="3">
        <v>2100</v>
      </c>
      <c r="F20" s="3">
        <v>12</v>
      </c>
      <c r="G20" s="3">
        <f t="shared" si="3"/>
        <v>4536</v>
      </c>
      <c r="H20" s="3" t="s">
        <v>33</v>
      </c>
      <c r="I20" s="3">
        <v>12</v>
      </c>
      <c r="J20" s="3">
        <f>(3180*6+3578*6)*0.08</f>
        <v>3243.84</v>
      </c>
      <c r="K20" s="3">
        <v>2100</v>
      </c>
      <c r="L20" s="3">
        <v>12</v>
      </c>
      <c r="M20" s="3">
        <f t="shared" si="0"/>
        <v>126</v>
      </c>
      <c r="N20" s="3">
        <f t="shared" si="1"/>
        <v>7905.84</v>
      </c>
    </row>
    <row r="21" spans="1:14" ht="18" customHeight="1">
      <c r="A21" s="3">
        <v>16</v>
      </c>
      <c r="B21" s="3" t="s">
        <v>16</v>
      </c>
      <c r="C21" s="4" t="s">
        <v>57</v>
      </c>
      <c r="D21" s="3" t="s">
        <v>40</v>
      </c>
      <c r="E21" s="3">
        <v>2100</v>
      </c>
      <c r="F21" s="3">
        <v>12</v>
      </c>
      <c r="G21" s="3">
        <f t="shared" si="3"/>
        <v>4536</v>
      </c>
      <c r="H21" s="3"/>
      <c r="I21" s="3"/>
      <c r="J21" s="3"/>
      <c r="K21" s="3">
        <v>2100</v>
      </c>
      <c r="L21" s="3">
        <v>12</v>
      </c>
      <c r="M21" s="3">
        <f t="shared" si="0"/>
        <v>126</v>
      </c>
      <c r="N21" s="3">
        <f t="shared" si="1"/>
        <v>4662</v>
      </c>
    </row>
    <row r="22" spans="1:14" ht="18" customHeight="1">
      <c r="A22" s="3">
        <v>17</v>
      </c>
      <c r="B22" s="3" t="s">
        <v>17</v>
      </c>
      <c r="C22" s="4" t="s">
        <v>58</v>
      </c>
      <c r="D22" s="3" t="s">
        <v>40</v>
      </c>
      <c r="E22" s="3">
        <v>2100</v>
      </c>
      <c r="F22" s="3">
        <v>12</v>
      </c>
      <c r="G22" s="3">
        <f t="shared" si="3"/>
        <v>4536</v>
      </c>
      <c r="H22" s="3"/>
      <c r="I22" s="3"/>
      <c r="J22" s="3"/>
      <c r="K22" s="3">
        <v>2100</v>
      </c>
      <c r="L22" s="3">
        <v>12</v>
      </c>
      <c r="M22" s="3">
        <f t="shared" si="0"/>
        <v>126</v>
      </c>
      <c r="N22" s="3">
        <f t="shared" si="1"/>
        <v>4662</v>
      </c>
    </row>
    <row r="23" spans="1:14" ht="18" customHeight="1">
      <c r="A23" s="3">
        <v>18</v>
      </c>
      <c r="B23" s="3" t="s">
        <v>18</v>
      </c>
      <c r="C23" s="4" t="s">
        <v>59</v>
      </c>
      <c r="D23" s="3" t="s">
        <v>40</v>
      </c>
      <c r="E23" s="3">
        <v>2100</v>
      </c>
      <c r="F23" s="3">
        <v>6</v>
      </c>
      <c r="G23" s="3">
        <f t="shared" si="3"/>
        <v>2268</v>
      </c>
      <c r="H23" s="3">
        <v>3578</v>
      </c>
      <c r="I23" s="3">
        <v>5</v>
      </c>
      <c r="J23" s="3">
        <f>3578*5*0.08</f>
        <v>1431.2</v>
      </c>
      <c r="K23" s="3">
        <v>2100</v>
      </c>
      <c r="L23" s="3">
        <v>6</v>
      </c>
      <c r="M23" s="3">
        <f t="shared" si="0"/>
        <v>63</v>
      </c>
      <c r="N23" s="3">
        <f t="shared" si="1"/>
        <v>3762.2</v>
      </c>
    </row>
    <row r="24" spans="1:14" ht="18" customHeight="1">
      <c r="A24" s="3">
        <v>19</v>
      </c>
      <c r="B24" s="3" t="s">
        <v>19</v>
      </c>
      <c r="C24" s="4" t="s">
        <v>46</v>
      </c>
      <c r="D24" s="3" t="s">
        <v>40</v>
      </c>
      <c r="E24" s="3">
        <v>2100</v>
      </c>
      <c r="F24" s="3">
        <v>12</v>
      </c>
      <c r="G24" s="3">
        <f t="shared" si="3"/>
        <v>4536</v>
      </c>
      <c r="H24" s="3" t="s">
        <v>33</v>
      </c>
      <c r="I24" s="3">
        <v>12</v>
      </c>
      <c r="J24" s="3">
        <f>(3180*6+3578*6)*0.08</f>
        <v>3243.84</v>
      </c>
      <c r="K24" s="3">
        <v>2100</v>
      </c>
      <c r="L24" s="3">
        <v>12</v>
      </c>
      <c r="M24" s="3">
        <f t="shared" si="0"/>
        <v>126</v>
      </c>
      <c r="N24" s="3">
        <f t="shared" si="1"/>
        <v>7905.84</v>
      </c>
    </row>
    <row r="25" spans="1:14" ht="18" customHeight="1">
      <c r="A25" s="3">
        <v>20</v>
      </c>
      <c r="B25" s="3" t="s">
        <v>20</v>
      </c>
      <c r="C25" s="4" t="s">
        <v>60</v>
      </c>
      <c r="D25" s="3" t="s">
        <v>40</v>
      </c>
      <c r="E25" s="3">
        <v>2100</v>
      </c>
      <c r="F25" s="3">
        <v>7</v>
      </c>
      <c r="G25" s="3">
        <f t="shared" si="3"/>
        <v>2646</v>
      </c>
      <c r="H25" s="3" t="s">
        <v>33</v>
      </c>
      <c r="I25" s="3">
        <f>1+6</f>
        <v>7</v>
      </c>
      <c r="J25" s="3">
        <f>(3180*1+3578*6)*0.08</f>
        <v>1971.8400000000001</v>
      </c>
      <c r="K25" s="3">
        <v>2100</v>
      </c>
      <c r="L25" s="3">
        <v>7</v>
      </c>
      <c r="M25" s="3">
        <f t="shared" si="0"/>
        <v>73.5</v>
      </c>
      <c r="N25" s="3">
        <f t="shared" si="1"/>
        <v>4691.34</v>
      </c>
    </row>
    <row r="26" spans="1:14" ht="18" customHeight="1">
      <c r="A26" s="3">
        <v>21</v>
      </c>
      <c r="B26" s="3" t="s">
        <v>21</v>
      </c>
      <c r="C26" s="4" t="s">
        <v>61</v>
      </c>
      <c r="D26" s="3" t="s">
        <v>40</v>
      </c>
      <c r="E26" s="3">
        <v>2100</v>
      </c>
      <c r="F26" s="3">
        <v>2</v>
      </c>
      <c r="G26" s="3">
        <f t="shared" si="3"/>
        <v>756</v>
      </c>
      <c r="H26" s="3"/>
      <c r="I26" s="3"/>
      <c r="J26" s="3"/>
      <c r="K26" s="3">
        <v>2100</v>
      </c>
      <c r="L26" s="3">
        <v>2</v>
      </c>
      <c r="M26" s="3">
        <f t="shared" si="0"/>
        <v>21</v>
      </c>
      <c r="N26" s="3">
        <f t="shared" si="1"/>
        <v>777</v>
      </c>
    </row>
    <row r="27" spans="1:14" ht="18" customHeight="1">
      <c r="A27" s="3">
        <v>22</v>
      </c>
      <c r="B27" s="3" t="s">
        <v>22</v>
      </c>
      <c r="C27" s="4" t="s">
        <v>62</v>
      </c>
      <c r="D27" s="3" t="s">
        <v>40</v>
      </c>
      <c r="E27" s="3">
        <v>2100</v>
      </c>
      <c r="F27" s="3">
        <v>12</v>
      </c>
      <c r="G27" s="3">
        <f t="shared" si="3"/>
        <v>4536</v>
      </c>
      <c r="H27" s="3"/>
      <c r="I27" s="3"/>
      <c r="J27" s="3"/>
      <c r="K27" s="3">
        <v>2100</v>
      </c>
      <c r="L27" s="3">
        <v>12</v>
      </c>
      <c r="M27" s="3">
        <f t="shared" si="0"/>
        <v>126</v>
      </c>
      <c r="N27" s="3">
        <f t="shared" si="1"/>
        <v>4662</v>
      </c>
    </row>
    <row r="28" spans="1:14" ht="18" customHeight="1">
      <c r="A28" s="3">
        <v>23</v>
      </c>
      <c r="B28" s="3" t="s">
        <v>23</v>
      </c>
      <c r="C28" s="4" t="s">
        <v>63</v>
      </c>
      <c r="D28" s="3" t="s">
        <v>40</v>
      </c>
      <c r="E28" s="3">
        <v>2100</v>
      </c>
      <c r="F28" s="3">
        <v>12</v>
      </c>
      <c r="G28" s="3">
        <f t="shared" si="3"/>
        <v>4536</v>
      </c>
      <c r="H28" s="3"/>
      <c r="I28" s="3"/>
      <c r="J28" s="3"/>
      <c r="K28" s="3">
        <v>2100</v>
      </c>
      <c r="L28" s="3">
        <v>12</v>
      </c>
      <c r="M28" s="3">
        <f t="shared" si="0"/>
        <v>126</v>
      </c>
      <c r="N28" s="3">
        <f t="shared" si="1"/>
        <v>4662</v>
      </c>
    </row>
    <row r="29" spans="1:14" ht="18" customHeight="1">
      <c r="A29" s="3">
        <v>24</v>
      </c>
      <c r="B29" s="3" t="s">
        <v>24</v>
      </c>
      <c r="C29" s="4" t="s">
        <v>64</v>
      </c>
      <c r="D29" s="3" t="s">
        <v>40</v>
      </c>
      <c r="E29" s="3">
        <v>2100</v>
      </c>
      <c r="F29" s="3">
        <v>12</v>
      </c>
      <c r="G29" s="3">
        <f t="shared" si="3"/>
        <v>4536</v>
      </c>
      <c r="H29" s="3"/>
      <c r="I29" s="3"/>
      <c r="J29" s="3"/>
      <c r="K29" s="3">
        <v>2100</v>
      </c>
      <c r="L29" s="3">
        <v>12</v>
      </c>
      <c r="M29" s="3">
        <f t="shared" si="0"/>
        <v>126</v>
      </c>
      <c r="N29" s="3">
        <f t="shared" si="1"/>
        <v>4662</v>
      </c>
    </row>
    <row r="30" spans="1:14" ht="18" customHeight="1">
      <c r="A30" s="3">
        <v>25</v>
      </c>
      <c r="B30" s="3" t="s">
        <v>36</v>
      </c>
      <c r="C30" s="4" t="s">
        <v>65</v>
      </c>
      <c r="D30" s="3" t="s">
        <v>41</v>
      </c>
      <c r="E30" s="3">
        <v>1450</v>
      </c>
      <c r="F30" s="3">
        <v>12</v>
      </c>
      <c r="G30" s="3">
        <f>E30*F30*0.18</f>
        <v>3132</v>
      </c>
      <c r="H30" s="3">
        <v>3578</v>
      </c>
      <c r="I30" s="3">
        <v>4</v>
      </c>
      <c r="J30" s="3">
        <f>3578*4*0.08</f>
        <v>1144.96</v>
      </c>
      <c r="K30" s="3">
        <v>1450</v>
      </c>
      <c r="L30" s="3">
        <v>12</v>
      </c>
      <c r="M30" s="3">
        <f>K30*L30*0.005</f>
        <v>87</v>
      </c>
      <c r="N30" s="3">
        <f t="shared" si="1"/>
        <v>4363.96</v>
      </c>
    </row>
    <row r="31" spans="1:14" ht="18" customHeight="1">
      <c r="A31" s="3">
        <v>26</v>
      </c>
      <c r="B31" s="3" t="s">
        <v>37</v>
      </c>
      <c r="C31" s="4" t="s">
        <v>66</v>
      </c>
      <c r="D31" s="3" t="s">
        <v>41</v>
      </c>
      <c r="E31" s="3">
        <v>1450</v>
      </c>
      <c r="F31" s="3">
        <v>2</v>
      </c>
      <c r="G31" s="3">
        <f>E31*F31*0.18</f>
        <v>522</v>
      </c>
      <c r="H31" s="3"/>
      <c r="I31" s="3"/>
      <c r="J31" s="3"/>
      <c r="K31" s="3">
        <v>1450</v>
      </c>
      <c r="L31" s="3">
        <v>2</v>
      </c>
      <c r="M31" s="3">
        <f>K31*L31*0.005</f>
        <v>14.5</v>
      </c>
      <c r="N31" s="3">
        <f t="shared" si="1"/>
        <v>536.5</v>
      </c>
    </row>
    <row r="32" spans="1:14" ht="18" customHeight="1">
      <c r="A32" s="3"/>
      <c r="B32" s="3" t="s">
        <v>35</v>
      </c>
      <c r="C32" s="4"/>
      <c r="D32" s="3"/>
      <c r="E32" s="3"/>
      <c r="F32" s="3"/>
      <c r="G32" s="3">
        <f>SUM(G6:G31)</f>
        <v>99720</v>
      </c>
      <c r="H32" s="3"/>
      <c r="I32" s="3"/>
      <c r="J32" s="3">
        <f>SUM(J6:J31)</f>
        <v>38131.68</v>
      </c>
      <c r="K32" s="3"/>
      <c r="L32" s="3"/>
      <c r="M32" s="3">
        <f>SUM(M6:M31)</f>
        <v>2770</v>
      </c>
      <c r="N32" s="3">
        <f t="shared" si="1"/>
        <v>140621.68</v>
      </c>
    </row>
  </sheetData>
  <mergeCells count="10">
    <mergeCell ref="A1:N1"/>
    <mergeCell ref="D4:D5"/>
    <mergeCell ref="H4:J4"/>
    <mergeCell ref="K4:M4"/>
    <mergeCell ref="N4:N5"/>
    <mergeCell ref="E4:G4"/>
    <mergeCell ref="A4:A5"/>
    <mergeCell ref="B4:B5"/>
    <mergeCell ref="C4:C5"/>
    <mergeCell ref="A3:D3"/>
  </mergeCells>
  <printOptions horizontalCentered="1"/>
  <pageMargins left="0.15748031496062992" right="0.15748031496062992" top="0.3937007874015748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2019-04-22T07:56:36Z</cp:lastPrinted>
  <dcterms:created xsi:type="dcterms:W3CDTF">1996-12-17T01:32:42Z</dcterms:created>
  <dcterms:modified xsi:type="dcterms:W3CDTF">2019-04-22T07:57:05Z</dcterms:modified>
  <cp:category/>
  <cp:version/>
  <cp:contentType/>
  <cp:contentStatus/>
</cp:coreProperties>
</file>