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<sst xmlns="http://schemas.openxmlformats.org/spreadsheetml/2006/main" count="40" uniqueCount="28">
  <si>
    <t>2024-2025年将乐县各类营林项目补助资金拨付情况表</t>
  </si>
  <si>
    <t>单位：亩、元</t>
  </si>
  <si>
    <t>单位</t>
  </si>
  <si>
    <t>资金合计</t>
  </si>
  <si>
    <t>拨付项目</t>
  </si>
  <si>
    <t>补助标准
（元/亩）</t>
  </si>
  <si>
    <t>2024年中央财政其他国土绿化项目森林质量提升</t>
  </si>
  <si>
    <t>2025年省级财政珍贵用材树种造林</t>
  </si>
  <si>
    <t>2025年省级财政重点区域林相改善（新造）</t>
  </si>
  <si>
    <t>2025年省级财政重点区域林相改善（改造）</t>
  </si>
  <si>
    <t>2025年省级财政抚育间伐</t>
  </si>
  <si>
    <t>2024年闽西北项目集约人工林栽培</t>
  </si>
  <si>
    <t>2024年闽西北项目退化林修复</t>
  </si>
  <si>
    <t>补助面积</t>
  </si>
  <si>
    <t>补助金额</t>
  </si>
  <si>
    <t>将乐县</t>
  </si>
  <si>
    <t>2024年中央财政其他国土绿化项目森林质量提升470元/亩；
2025年省级财政珍贵用材树种造林500元/亩；
2025年省级财政重点区域林相改善新造2000元/亩、改造1000元/亩；
2025年省级财政抚育间伐190元/亩；
2024闽西北项目集约人工林栽培900元/亩；
2024年闽西北项目退化林修复650元/亩。</t>
  </si>
  <si>
    <t>古镛镇</t>
  </si>
  <si>
    <t>高唐镇</t>
  </si>
  <si>
    <t>漠源乡</t>
  </si>
  <si>
    <t>南口镇</t>
  </si>
  <si>
    <t>白莲镇</t>
  </si>
  <si>
    <t>黄潭镇</t>
  </si>
  <si>
    <t>万安镇</t>
  </si>
  <si>
    <t>大源乡</t>
  </si>
  <si>
    <t>余坊乡</t>
  </si>
  <si>
    <t>金山林场</t>
  </si>
  <si>
    <t>金森公司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</si>
</sst>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22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tabSelected="1" zoomScale="70" zoomScaleNormal="70" workbookViewId="0">
      <selection activeCell="C7" sqref="C7:P17"/>
    </sheetView>
  </sheetViews>
  <sheetFormatPr defaultColWidth="9" defaultRowHeight="14.25"/>
  <cols>
    <col min="1" max="1" width="11.95" style="1" customWidth="1"/>
    <col min="2" max="2" width="11.7833333333333" style="1" customWidth="1"/>
    <col min="3" max="16" width="11.25" style="1" customWidth="1"/>
    <col min="17" max="17" width="18.75" style="1" customWidth="1"/>
    <col min="18" max="16384" width="9" style="1"/>
  </cols>
  <sheetData>
    <row r="1" s="1" customFormat="1" ht="42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18" customHeight="1" spans="1:17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  <c r="O2" s="4" t="s">
        <v>1</v>
      </c>
      <c r="P2" s="4"/>
      <c r="Q2" s="3"/>
    </row>
    <row r="3" s="1" customFormat="1" ht="21" customHeight="1" spans="1:17">
      <c r="A3" s="5" t="s">
        <v>2</v>
      </c>
      <c r="B3" s="5" t="s">
        <v>3</v>
      </c>
      <c r="C3" s="6" t="s">
        <v>4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5" t="s">
        <v>5</v>
      </c>
    </row>
    <row r="4" s="2" customFormat="1" ht="56" customHeight="1" spans="1:17">
      <c r="A4" s="5"/>
      <c r="B4" s="5"/>
      <c r="C4" s="6" t="s">
        <v>6</v>
      </c>
      <c r="D4" s="8"/>
      <c r="E4" s="5" t="s">
        <v>7</v>
      </c>
      <c r="F4" s="5"/>
      <c r="G4" s="5" t="s">
        <v>8</v>
      </c>
      <c r="H4" s="5"/>
      <c r="I4" s="5" t="s">
        <v>9</v>
      </c>
      <c r="J4" s="5"/>
      <c r="K4" s="5" t="s">
        <v>10</v>
      </c>
      <c r="L4" s="5"/>
      <c r="M4" s="5" t="s">
        <v>11</v>
      </c>
      <c r="N4" s="5"/>
      <c r="O4" s="5" t="s">
        <v>12</v>
      </c>
      <c r="P4" s="5"/>
      <c r="Q4" s="5"/>
    </row>
    <row r="5" s="2" customFormat="1" ht="41" customHeight="1" spans="1:17">
      <c r="A5" s="5"/>
      <c r="B5" s="5"/>
      <c r="C5" s="5" t="s">
        <v>13</v>
      </c>
      <c r="D5" s="5" t="s">
        <v>14</v>
      </c>
      <c r="E5" s="5" t="s">
        <v>13</v>
      </c>
      <c r="F5" s="5" t="s">
        <v>14</v>
      </c>
      <c r="G5" s="5" t="s">
        <v>13</v>
      </c>
      <c r="H5" s="5" t="s">
        <v>14</v>
      </c>
      <c r="I5" s="5" t="s">
        <v>13</v>
      </c>
      <c r="J5" s="5" t="s">
        <v>14</v>
      </c>
      <c r="K5" s="5" t="s">
        <v>13</v>
      </c>
      <c r="L5" s="5" t="s">
        <v>14</v>
      </c>
      <c r="M5" s="5" t="s">
        <v>13</v>
      </c>
      <c r="N5" s="5" t="s">
        <v>14</v>
      </c>
      <c r="O5" s="5" t="s">
        <v>13</v>
      </c>
      <c r="P5" s="5" t="s">
        <v>14</v>
      </c>
      <c r="Q5" s="5"/>
    </row>
    <row r="6" s="2" customFormat="1" ht="43" customHeight="1" spans="1:17">
      <c r="A6" s="9" t="s">
        <v>15</v>
      </c>
      <c r="B6" s="9">
        <f>D6+F6+H6+J6+L6+N6+P6</f>
        <v>35531050</v>
      </c>
      <c r="C6" s="9">
        <f>SUM(C7:C17)</f>
        <v>1105</v>
      </c>
      <c r="D6" s="9">
        <f>SUM(D7:D17)</f>
        <v>519350</v>
      </c>
      <c r="E6" s="9">
        <f t="shared" ref="E6:R6" si="0">SUM(E7:E17)</f>
        <v>2000</v>
      </c>
      <c r="F6" s="9">
        <f t="shared" si="0"/>
        <v>1000000</v>
      </c>
      <c r="G6" s="9">
        <f t="shared" si="0"/>
        <v>750</v>
      </c>
      <c r="H6" s="9">
        <f t="shared" si="0"/>
        <v>1500000</v>
      </c>
      <c r="I6" s="9">
        <f t="shared" si="0"/>
        <v>1340</v>
      </c>
      <c r="J6" s="9">
        <f t="shared" si="0"/>
        <v>1340000</v>
      </c>
      <c r="K6" s="9">
        <f t="shared" si="0"/>
        <v>4380</v>
      </c>
      <c r="L6" s="9">
        <f t="shared" si="0"/>
        <v>832200</v>
      </c>
      <c r="M6" s="9">
        <f t="shared" si="0"/>
        <v>10000</v>
      </c>
      <c r="N6" s="9">
        <f t="shared" si="0"/>
        <v>9000000</v>
      </c>
      <c r="O6" s="9">
        <f t="shared" si="0"/>
        <v>32830</v>
      </c>
      <c r="P6" s="9">
        <f t="shared" si="0"/>
        <v>21339500</v>
      </c>
      <c r="Q6" s="10" t="s">
        <v>16</v>
      </c>
    </row>
    <row r="7" s="2" customFormat="1" ht="43" customHeight="1" spans="1:17">
      <c r="A7" s="9" t="s">
        <v>17</v>
      </c>
      <c r="B7" s="9">
        <f t="shared" ref="B7:B18" si="1">D7+F7+H7+J7+L7+N7+P7</f>
        <v>10000</v>
      </c>
      <c r="C7" s="9"/>
      <c r="D7" s="9"/>
      <c r="E7" s="11">
        <v>20</v>
      </c>
      <c r="F7" s="12">
        <f t="shared" ref="F7:F15" si="2">E7*500</f>
        <v>10000</v>
      </c>
      <c r="G7" s="11"/>
      <c r="H7" s="12"/>
      <c r="I7" s="11"/>
      <c r="J7" s="12"/>
      <c r="K7" s="11"/>
      <c r="L7" s="12"/>
      <c r="M7" s="9"/>
      <c r="N7" s="9"/>
      <c r="O7" s="9"/>
      <c r="P7" s="9"/>
      <c r="Q7" s="13"/>
    </row>
    <row r="8" ht="43" customHeight="1" spans="1:17">
      <c r="A8" s="14" t="s">
        <v>18</v>
      </c>
      <c r="B8" s="9">
        <f t="shared" si="1"/>
        <v>1471800</v>
      </c>
      <c r="C8" s="9"/>
      <c r="D8" s="9"/>
      <c r="E8" s="11">
        <v>300</v>
      </c>
      <c r="F8" s="12">
        <f t="shared" si="2"/>
        <v>150000</v>
      </c>
      <c r="G8" s="11">
        <v>100</v>
      </c>
      <c r="H8" s="12">
        <f>G8*2000</f>
        <v>200000</v>
      </c>
      <c r="I8" s="11">
        <v>795</v>
      </c>
      <c r="J8" s="12">
        <f>I8*1000</f>
        <v>795000</v>
      </c>
      <c r="K8" s="11">
        <v>1720</v>
      </c>
      <c r="L8" s="12">
        <f>K8*190</f>
        <v>326800</v>
      </c>
      <c r="M8" s="15"/>
      <c r="N8" s="15"/>
      <c r="O8" s="15"/>
      <c r="P8" s="15"/>
      <c r="Q8" s="13"/>
    </row>
    <row r="9" ht="43" customHeight="1" spans="1:17">
      <c r="A9" s="14" t="s">
        <v>19</v>
      </c>
      <c r="B9" s="9">
        <f t="shared" si="1"/>
        <v>147500</v>
      </c>
      <c r="C9" s="9"/>
      <c r="D9" s="9"/>
      <c r="E9" s="11">
        <v>295</v>
      </c>
      <c r="F9" s="12">
        <f t="shared" si="2"/>
        <v>147500</v>
      </c>
      <c r="G9" s="11"/>
      <c r="H9" s="12"/>
      <c r="I9" s="11"/>
      <c r="J9" s="12"/>
      <c r="K9" s="11"/>
      <c r="L9" s="15"/>
      <c r="M9" s="15"/>
      <c r="N9" s="15"/>
      <c r="O9" s="15"/>
      <c r="P9" s="15"/>
      <c r="Q9" s="13"/>
    </row>
    <row r="10" ht="43" customHeight="1" spans="1:17">
      <c r="A10" s="14" t="s">
        <v>20</v>
      </c>
      <c r="B10" s="9">
        <f t="shared" si="1"/>
        <v>440290</v>
      </c>
      <c r="C10" s="9"/>
      <c r="D10" s="9"/>
      <c r="E10" s="11">
        <v>295</v>
      </c>
      <c r="F10" s="12">
        <f t="shared" si="2"/>
        <v>147500</v>
      </c>
      <c r="G10" s="11"/>
      <c r="H10" s="12"/>
      <c r="I10" s="11"/>
      <c r="J10" s="12"/>
      <c r="K10" s="11">
        <v>1541</v>
      </c>
      <c r="L10" s="12">
        <f>K10*190</f>
        <v>292790</v>
      </c>
      <c r="M10" s="15"/>
      <c r="N10" s="15"/>
      <c r="O10" s="15"/>
      <c r="P10" s="15"/>
      <c r="Q10" s="13"/>
    </row>
    <row r="11" ht="43" customHeight="1" spans="1:17">
      <c r="A11" s="14" t="s">
        <v>21</v>
      </c>
      <c r="B11" s="9">
        <f t="shared" si="1"/>
        <v>225340</v>
      </c>
      <c r="C11" s="9"/>
      <c r="D11" s="9"/>
      <c r="E11" s="15">
        <v>266</v>
      </c>
      <c r="F11" s="12">
        <f t="shared" si="2"/>
        <v>133000</v>
      </c>
      <c r="G11" s="11"/>
      <c r="H11" s="12"/>
      <c r="I11" s="11"/>
      <c r="J11" s="12"/>
      <c r="K11" s="11">
        <v>486</v>
      </c>
      <c r="L11" s="12">
        <f>K11*190</f>
        <v>92340</v>
      </c>
      <c r="M11" s="15"/>
      <c r="N11" s="15"/>
      <c r="O11" s="15"/>
      <c r="P11" s="15"/>
      <c r="Q11" s="13"/>
    </row>
    <row r="12" ht="43" customHeight="1" spans="1:17">
      <c r="A12" s="14" t="s">
        <v>22</v>
      </c>
      <c r="B12" s="9">
        <f t="shared" si="1"/>
        <v>549200</v>
      </c>
      <c r="C12" s="9"/>
      <c r="D12" s="9"/>
      <c r="E12" s="11">
        <v>398</v>
      </c>
      <c r="F12" s="12">
        <f t="shared" si="2"/>
        <v>199000</v>
      </c>
      <c r="G12" s="11">
        <v>120</v>
      </c>
      <c r="H12" s="12">
        <f>G12*2000</f>
        <v>240000</v>
      </c>
      <c r="I12" s="11"/>
      <c r="J12" s="12"/>
      <c r="K12" s="11">
        <v>580</v>
      </c>
      <c r="L12" s="12">
        <f>K12*190</f>
        <v>110200</v>
      </c>
      <c r="M12" s="15"/>
      <c r="N12" s="15"/>
      <c r="O12" s="15"/>
      <c r="P12" s="15"/>
      <c r="Q12" s="13"/>
    </row>
    <row r="13" ht="43" customHeight="1" spans="1:17">
      <c r="A13" s="14" t="s">
        <v>23</v>
      </c>
      <c r="B13" s="9">
        <f t="shared" si="1"/>
        <v>45500</v>
      </c>
      <c r="C13" s="9"/>
      <c r="D13" s="9"/>
      <c r="E13" s="11">
        <v>91</v>
      </c>
      <c r="F13" s="12">
        <f t="shared" si="2"/>
        <v>45500</v>
      </c>
      <c r="G13" s="11"/>
      <c r="H13" s="12"/>
      <c r="I13" s="11"/>
      <c r="J13" s="12"/>
      <c r="K13" s="11"/>
      <c r="L13" s="12"/>
      <c r="M13" s="15"/>
      <c r="N13" s="15"/>
      <c r="O13" s="15"/>
      <c r="P13" s="15"/>
      <c r="Q13" s="13"/>
    </row>
    <row r="14" ht="43" customHeight="1" spans="1:17">
      <c r="A14" s="14" t="s">
        <v>24</v>
      </c>
      <c r="B14" s="9">
        <f t="shared" si="1"/>
        <v>122500</v>
      </c>
      <c r="C14" s="9"/>
      <c r="D14" s="9"/>
      <c r="E14" s="12">
        <v>93</v>
      </c>
      <c r="F14" s="12">
        <f t="shared" si="2"/>
        <v>46500</v>
      </c>
      <c r="G14" s="15">
        <v>38</v>
      </c>
      <c r="H14" s="12">
        <f>G14*2000</f>
        <v>76000</v>
      </c>
      <c r="I14" s="15"/>
      <c r="J14" s="15"/>
      <c r="K14" s="11"/>
      <c r="L14" s="15"/>
      <c r="M14" s="15"/>
      <c r="N14" s="15"/>
      <c r="O14" s="15"/>
      <c r="P14" s="15"/>
      <c r="Q14" s="13"/>
    </row>
    <row r="15" ht="43" customHeight="1" spans="1:17">
      <c r="A15" s="14" t="s">
        <v>25</v>
      </c>
      <c r="B15" s="9">
        <f t="shared" si="1"/>
        <v>121000</v>
      </c>
      <c r="C15" s="9"/>
      <c r="D15" s="9"/>
      <c r="E15" s="12">
        <v>242</v>
      </c>
      <c r="F15" s="12">
        <f t="shared" si="2"/>
        <v>121000</v>
      </c>
      <c r="G15" s="15"/>
      <c r="H15" s="12"/>
      <c r="I15" s="15"/>
      <c r="J15" s="15"/>
      <c r="K15" s="11"/>
      <c r="L15" s="15"/>
      <c r="M15" s="15"/>
      <c r="N15" s="15"/>
      <c r="O15" s="15"/>
      <c r="P15" s="15"/>
      <c r="Q15" s="13"/>
    </row>
    <row r="16" ht="43" customHeight="1" spans="1:17">
      <c r="A16" s="14" t="s">
        <v>26</v>
      </c>
      <c r="B16" s="9">
        <f t="shared" si="1"/>
        <v>857000</v>
      </c>
      <c r="C16" s="9"/>
      <c r="D16" s="9"/>
      <c r="E16" s="15"/>
      <c r="F16" s="15"/>
      <c r="G16" s="12">
        <v>212</v>
      </c>
      <c r="H16" s="12">
        <f>G16*2000</f>
        <v>424000</v>
      </c>
      <c r="I16" s="12">
        <v>433</v>
      </c>
      <c r="J16" s="12">
        <f>I16*1000</f>
        <v>433000</v>
      </c>
      <c r="K16" s="11"/>
      <c r="L16" s="15"/>
      <c r="M16" s="15"/>
      <c r="N16" s="15"/>
      <c r="O16" s="11"/>
      <c r="P16" s="12"/>
      <c r="Q16" s="13"/>
    </row>
    <row r="17" ht="43" customHeight="1" spans="1:17">
      <c r="A17" s="14" t="s">
        <v>27</v>
      </c>
      <c r="B17" s="9">
        <f t="shared" si="1"/>
        <v>31540920</v>
      </c>
      <c r="C17" s="9">
        <v>1105</v>
      </c>
      <c r="D17" s="9">
        <f>C17*470</f>
        <v>519350</v>
      </c>
      <c r="E17" s="12"/>
      <c r="F17" s="12"/>
      <c r="G17" s="12">
        <v>280</v>
      </c>
      <c r="H17" s="12">
        <f>G17*2000</f>
        <v>560000</v>
      </c>
      <c r="I17" s="12">
        <v>112</v>
      </c>
      <c r="J17" s="12">
        <f>I17*1000</f>
        <v>112000</v>
      </c>
      <c r="K17" s="11">
        <v>53</v>
      </c>
      <c r="L17" s="12">
        <f>K17*190</f>
        <v>10070</v>
      </c>
      <c r="M17" s="11">
        <v>10000</v>
      </c>
      <c r="N17" s="12">
        <f>M17*900</f>
        <v>9000000</v>
      </c>
      <c r="O17" s="11">
        <v>32830</v>
      </c>
      <c r="P17" s="12">
        <f>O17*650</f>
        <v>21339500</v>
      </c>
      <c r="Q17" s="16"/>
    </row>
  </sheetData>
  <mergeCells count="14">
    <mergeCell ref="A1:Q1"/>
    <mergeCell ref="O2:P2"/>
    <mergeCell ref="C3:P3"/>
    <mergeCell ref="C4:D4"/>
    <mergeCell ref="E4:F4"/>
    <mergeCell ref="G4:H4"/>
    <mergeCell ref="I4:J4"/>
    <mergeCell ref="K4:L4"/>
    <mergeCell ref="M4:N4"/>
    <mergeCell ref="O4:P4"/>
    <mergeCell ref="A3:A5"/>
    <mergeCell ref="B3:B5"/>
    <mergeCell ref="Q3:Q5"/>
    <mergeCell ref="Q6:Q17"/>
  </mergeCells>
  <printOptions horizontalCentered="1" verticalCentered="1"/>
  <pageMargins left="0.472222222222222" right="0.393055555555556" top="0.393055555555556" bottom="1" header="0.5" footer="0.5"/>
  <pageSetup paperSize="9" scale="6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老猪乔治</cp:lastModifiedBy>
  <dcterms:created xsi:type="dcterms:W3CDTF">2023-12-04T07:21:00Z</dcterms:created>
  <dcterms:modified xsi:type="dcterms:W3CDTF">2025-11-21T11:40:05Z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19411E0CC0E04115830085C8E93C5AAF_11</vt:lpwstr>
  </property>
  <property fmtid="{D5CDD505-2E9C-101B-9397-08002B2CF9AE}" pid="3" name="KSOProductBuildVer">
    <vt:lpwstr>2052-12.1.0.23542</vt:lpwstr>
  </property>
</Properties>
</file>